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F:\Ittenomis\Documenti conservatorio di Bari\Calcolo tasse 21-22\"/>
    </mc:Choice>
  </mc:AlternateContent>
  <bookViews>
    <workbookView xWindow="0" yWindow="0" windowWidth="28800" windowHeight="10440"/>
  </bookViews>
  <sheets>
    <sheet name="Indice" sheetId="6" r:id="rId1"/>
    <sheet name="I anno" sheetId="5" r:id="rId2"/>
    <sheet name="II anno" sheetId="2" r:id="rId3"/>
    <sheet name="III anno (trienni) - I F.C." sheetId="8" r:id="rId4"/>
    <sheet name="Dal II anno f. c." sheetId="10" r:id="rId5"/>
  </sheets>
  <calcPr calcId="162913"/>
</workbook>
</file>

<file path=xl/calcChain.xml><?xml version="1.0" encoding="utf-8"?>
<calcChain xmlns="http://schemas.openxmlformats.org/spreadsheetml/2006/main">
  <c r="I8" i="10" l="1"/>
  <c r="H8" i="10" s="1"/>
  <c r="G8" i="10" s="1"/>
  <c r="F8" i="10" s="1"/>
  <c r="H8" i="8" l="1"/>
  <c r="G8" i="8" s="1"/>
  <c r="F8" i="8" s="1"/>
  <c r="H8" i="2"/>
  <c r="G8" i="2" s="1"/>
  <c r="F8" i="2" s="1"/>
  <c r="H7" i="5"/>
  <c r="G7" i="5" s="1"/>
  <c r="F7" i="5" s="1"/>
  <c r="F13" i="2" l="1"/>
  <c r="F20" i="5"/>
  <c r="F13" i="8" l="1"/>
  <c r="F20" i="8" l="1"/>
  <c r="F13" i="10"/>
  <c r="F20" i="10"/>
  <c r="F20" i="2"/>
  <c r="F12" i="5"/>
</calcChain>
</file>

<file path=xl/sharedStrings.xml><?xml version="1.0" encoding="utf-8"?>
<sst xmlns="http://schemas.openxmlformats.org/spreadsheetml/2006/main" count="53" uniqueCount="17">
  <si>
    <t>Iscrizione al I anno</t>
  </si>
  <si>
    <t>Inserisci valore Isee</t>
  </si>
  <si>
    <t>Iscrizione al II anno</t>
  </si>
  <si>
    <t>Iscrizione dal II anno fuori corso</t>
  </si>
  <si>
    <t>Selezionare il tipo di iscrizione:</t>
  </si>
  <si>
    <t>Hai l'ISEE? (seleziona sì o no dal pulsante)</t>
  </si>
  <si>
    <t>Torna all'Indice</t>
  </si>
  <si>
    <t>I rata contributo annuale di funzionamento:</t>
  </si>
  <si>
    <t>II rata contributo annuale di funzionamento:</t>
  </si>
  <si>
    <r>
      <rPr>
        <b/>
        <sz val="34"/>
        <color theme="4" tint="-0.249977111117893"/>
        <rFont val="Calibri"/>
        <family val="2"/>
        <scheme val="minor"/>
      </rPr>
      <t>Calcolo delle tasse Bienni e Trienni</t>
    </r>
    <r>
      <rPr>
        <b/>
        <sz val="36"/>
        <color theme="4" tint="-0.249977111117893"/>
        <rFont val="Calibri"/>
        <family val="2"/>
        <scheme val="minor"/>
      </rPr>
      <t xml:space="preserve">
                </t>
    </r>
    <r>
      <rPr>
        <b/>
        <sz val="22"/>
        <color theme="4" tint="-0.249977111117893"/>
        <rFont val="Calibri"/>
        <family val="2"/>
        <scheme val="minor"/>
      </rPr>
      <t>Studenti a tempo pieno</t>
    </r>
  </si>
  <si>
    <t>Crediti acquisiti tra l'11 agosto dell'anno passato e il 10 agosto di quest'anno</t>
  </si>
  <si>
    <t>Inserire i valori nei campi in grigio:</t>
  </si>
  <si>
    <t>Iscrizione dal III anno (trienni) al I anno fuori corso</t>
  </si>
  <si>
    <t>* ATTENZIONE!: IL CONTRIBUTO MASSIMO DI €1.606,50 POTRÀ SUBIRE ULTERIORI AUMENTI</t>
  </si>
  <si>
    <t xml:space="preserve">   CONSIGLIO DI AMMINISTRAZIONE</t>
  </si>
  <si>
    <t xml:space="preserve">   A SEGUITO DELL'EMANZIONE DEL REGOLAMENTO DELLE TASSE E CONTRIBUTI DA PARTE DEL </t>
  </si>
  <si>
    <t>Totale contributo annuale di funzionamento*: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</si>
</sst>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2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9" tint="-0.249977111117893"/>
      <name val="Calibri"/>
      <family val="2"/>
      <scheme val="minor"/>
    </font>
    <font>
      <sz val="14"/>
      <color theme="1"/>
      <name val="Adobe Kaiti Std R"/>
      <family val="1"/>
      <charset val="128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sz val="36"/>
      <color theme="6" tint="-0.499984740745262"/>
      <name val="Calibri"/>
      <family val="2"/>
      <scheme val="minor"/>
    </font>
    <font>
      <b/>
      <sz val="36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b/>
      <u/>
      <sz val="18"/>
      <color theme="4" tint="-0.249977111117893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b/>
      <u/>
      <sz val="16"/>
      <color theme="4" tint="-0.249977111117893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trike/>
      <sz val="11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34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</fills>
  <borders count="22">
    <border>
      <left/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/>
      <right/>
      <top style="medium">
        <color theme="1" tint="0.34998626667073579"/>
      </top>
      <bottom style="medium">
        <color theme="1" tint="0.34998626667073579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3" tint="-0.499984740745262"/>
      </left>
      <right/>
      <top style="thick">
        <color theme="3" tint="-0.499984740745262"/>
      </top>
      <bottom/>
      <diagonal/>
    </border>
    <border>
      <left/>
      <right/>
      <top style="thick">
        <color theme="3" tint="-0.499984740745262"/>
      </top>
      <bottom/>
      <diagonal/>
    </border>
    <border>
      <left/>
      <right style="thick">
        <color theme="3" tint="-0.499984740745262"/>
      </right>
      <top style="thick">
        <color theme="3" tint="-0.499984740745262"/>
      </top>
      <bottom/>
      <diagonal/>
    </border>
    <border>
      <left style="thick">
        <color theme="3" tint="-0.499984740745262"/>
      </left>
      <right/>
      <top/>
      <bottom/>
      <diagonal/>
    </border>
    <border>
      <left/>
      <right style="thick">
        <color theme="3" tint="-0.499984740745262"/>
      </right>
      <top/>
      <bottom/>
      <diagonal/>
    </border>
    <border>
      <left style="thick">
        <color theme="3" tint="-0.499984740745262"/>
      </left>
      <right/>
      <top/>
      <bottom style="thick">
        <color theme="3" tint="-0.499984740745262"/>
      </bottom>
      <diagonal/>
    </border>
    <border>
      <left/>
      <right/>
      <top/>
      <bottom style="thick">
        <color theme="3" tint="-0.499984740745262"/>
      </bottom>
      <diagonal/>
    </border>
    <border>
      <left/>
      <right style="thick">
        <color theme="3" tint="-0.499984740745262"/>
      </right>
      <top/>
      <bottom style="thick">
        <color theme="3" tint="-0.499984740745262"/>
      </bottom>
      <diagonal/>
    </border>
    <border>
      <left/>
      <right style="thin">
        <color theme="4" tint="-0.2499465926084170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7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2" fillId="2" borderId="0" xfId="0" applyFont="1" applyFill="1"/>
    <xf numFmtId="0" fontId="10" fillId="2" borderId="0" xfId="0" applyFont="1" applyFill="1"/>
    <xf numFmtId="0" fontId="11" fillId="2" borderId="0" xfId="1" applyFont="1" applyFill="1"/>
    <xf numFmtId="0" fontId="12" fillId="2" borderId="0" xfId="0" applyFont="1" applyFill="1"/>
    <xf numFmtId="0" fontId="13" fillId="2" borderId="0" xfId="1" applyFont="1" applyFill="1"/>
    <xf numFmtId="0" fontId="14" fillId="0" borderId="0" xfId="0" applyFont="1"/>
    <xf numFmtId="0" fontId="9" fillId="0" borderId="0" xfId="0" applyFont="1"/>
    <xf numFmtId="0" fontId="15" fillId="0" borderId="0" xfId="1" applyFont="1" applyAlignment="1">
      <alignment horizontal="center"/>
    </xf>
    <xf numFmtId="0" fontId="9" fillId="3" borderId="0" xfId="0" applyFont="1" applyFill="1"/>
    <xf numFmtId="164" fontId="9" fillId="3" borderId="0" xfId="0" applyNumberFormat="1" applyFont="1" applyFill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9" fillId="0" borderId="0" xfId="0" applyFont="1" applyBorder="1" applyAlignment="1"/>
    <xf numFmtId="0" fontId="9" fillId="0" borderId="0" xfId="0" applyFont="1" applyBorder="1"/>
    <xf numFmtId="0" fontId="9" fillId="0" borderId="0" xfId="0" applyFont="1" applyAlignment="1"/>
    <xf numFmtId="164" fontId="16" fillId="0" borderId="0" xfId="0" applyNumberFormat="1" applyFont="1" applyFill="1" applyBorder="1" applyProtection="1">
      <protection hidden="1"/>
    </xf>
    <xf numFmtId="164" fontId="16" fillId="4" borderId="3" xfId="0" applyNumberFormat="1" applyFont="1" applyFill="1" applyBorder="1" applyProtection="1">
      <protection hidden="1"/>
    </xf>
    <xf numFmtId="164" fontId="9" fillId="0" borderId="0" xfId="0" applyNumberFormat="1" applyFont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8" xfId="0" applyFont="1" applyBorder="1"/>
    <xf numFmtId="0" fontId="9" fillId="0" borderId="7" xfId="0" applyFont="1" applyBorder="1" applyAlignment="1"/>
    <xf numFmtId="0" fontId="9" fillId="0" borderId="11" xfId="0" applyFont="1" applyBorder="1"/>
    <xf numFmtId="0" fontId="16" fillId="0" borderId="9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164" fontId="16" fillId="4" borderId="12" xfId="0" applyNumberFormat="1" applyFont="1" applyFill="1" applyBorder="1" applyProtection="1">
      <protection hidden="1"/>
    </xf>
    <xf numFmtId="0" fontId="9" fillId="0" borderId="13" xfId="0" applyFont="1" applyBorder="1" applyAlignment="1"/>
    <xf numFmtId="0" fontId="9" fillId="0" borderId="14" xfId="0" applyFont="1" applyBorder="1" applyAlignment="1"/>
    <xf numFmtId="0" fontId="9" fillId="0" borderId="14" xfId="0" applyFont="1" applyBorder="1"/>
    <xf numFmtId="0" fontId="9" fillId="0" borderId="15" xfId="0" applyFont="1" applyBorder="1"/>
    <xf numFmtId="0" fontId="9" fillId="0" borderId="16" xfId="0" applyFont="1" applyBorder="1" applyAlignment="1"/>
    <xf numFmtId="0" fontId="9" fillId="0" borderId="17" xfId="0" applyFont="1" applyBorder="1"/>
    <xf numFmtId="0" fontId="9" fillId="0" borderId="18" xfId="0" applyFont="1" applyBorder="1" applyAlignment="1"/>
    <xf numFmtId="0" fontId="9" fillId="0" borderId="19" xfId="0" applyFont="1" applyBorder="1" applyAlignment="1"/>
    <xf numFmtId="0" fontId="9" fillId="0" borderId="19" xfId="0" applyFont="1" applyBorder="1"/>
    <xf numFmtId="0" fontId="9" fillId="0" borderId="20" xfId="0" applyFont="1" applyBorder="1"/>
    <xf numFmtId="0" fontId="16" fillId="0" borderId="0" xfId="0" applyFont="1" applyAlignment="1">
      <alignment horizontal="right"/>
    </xf>
    <xf numFmtId="0" fontId="9" fillId="0" borderId="0" xfId="0" applyFont="1" applyBorder="1" applyAlignment="1"/>
    <xf numFmtId="0" fontId="9" fillId="2" borderId="0" xfId="0" applyFont="1" applyFill="1"/>
    <xf numFmtId="164" fontId="9" fillId="2" borderId="0" xfId="0" applyNumberFormat="1" applyFont="1" applyFill="1"/>
    <xf numFmtId="0" fontId="17" fillId="0" borderId="0" xfId="0" applyFont="1"/>
    <xf numFmtId="0" fontId="9" fillId="3" borderId="0" xfId="0" applyNumberFormat="1" applyFont="1" applyFill="1"/>
    <xf numFmtId="0" fontId="9" fillId="0" borderId="0" xfId="0" applyNumberFormat="1" applyFont="1" applyFill="1"/>
    <xf numFmtId="0" fontId="9" fillId="0" borderId="0" xfId="0" applyFont="1" applyFill="1"/>
    <xf numFmtId="164" fontId="9" fillId="0" borderId="0" xfId="0" applyNumberFormat="1" applyFont="1" applyFill="1"/>
    <xf numFmtId="0" fontId="18" fillId="0" borderId="0" xfId="0" applyFont="1"/>
    <xf numFmtId="0" fontId="7" fillId="2" borderId="0" xfId="0" applyFont="1" applyFill="1" applyAlignment="1">
      <alignment horizontal="left" vertical="center"/>
    </xf>
    <xf numFmtId="0" fontId="16" fillId="0" borderId="7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2" fontId="9" fillId="0" borderId="0" xfId="0" applyNumberFormat="1" applyFont="1"/>
    <xf numFmtId="0" fontId="21" fillId="0" borderId="0" xfId="0" applyFont="1"/>
    <xf numFmtId="164" fontId="0" fillId="0" borderId="0" xfId="0" applyNumberFormat="1" applyProtection="1"/>
    <xf numFmtId="0" fontId="21" fillId="0" borderId="0" xfId="0" applyFont="1" applyProtection="1">
      <protection hidden="1"/>
    </xf>
    <xf numFmtId="0" fontId="22" fillId="0" borderId="0" xfId="0" applyFont="1"/>
    <xf numFmtId="0" fontId="16" fillId="0" borderId="0" xfId="0" applyFont="1"/>
    <xf numFmtId="0" fontId="6" fillId="2" borderId="0" xfId="0" applyFont="1" applyFill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9" fillId="0" borderId="0" xfId="0" applyFont="1" applyAlignment="1"/>
    <xf numFmtId="0" fontId="16" fillId="0" borderId="7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6" fillId="0" borderId="16" xfId="0" applyFont="1" applyBorder="1" applyAlignment="1">
      <alignment horizontal="right"/>
    </xf>
    <xf numFmtId="0" fontId="16" fillId="0" borderId="21" xfId="0" applyFont="1" applyBorder="1" applyAlignment="1">
      <alignment horizontal="right"/>
    </xf>
    <xf numFmtId="0" fontId="16" fillId="0" borderId="1" xfId="0" applyFont="1" applyBorder="1" applyAlignment="1">
      <alignment horizontal="righ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1" xfId="0" applyFont="1" applyBorder="1" applyAlignment="1"/>
  </cellXfs>
  <cellStyles count="2">
    <cellStyle name="Collegamento ipertestuale" xfId="1" builtinId="8"/>
    <cellStyle name="Normale" xfId="0" builtinId="0"/>
  </cellStyles>
  <dxfs count="25"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</dxfs>
  <tableStyles count="0" defaultTableStyle="TableStyleMedium2" defaultPivotStyle="PivotStyleLight16"/>
  <colors>
    <mruColors>
      <color rgb="FF7A3904"/>
      <color rgb="FF6C3304"/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7</xdr:row>
      <xdr:rowOff>66675</xdr:rowOff>
    </xdr:to>
    <xdr:sp macro="" textlink="">
      <xdr:nvSpPr>
        <xdr:cNvPr id="1025" name="AutoShape 1" descr="Risultati immagini per consba"/>
        <xdr:cNvSpPr>
          <a:spLocks noChangeAspect="1" noChangeArrowheads="1"/>
        </xdr:cNvSpPr>
      </xdr:nvSpPr>
      <xdr:spPr bwMode="auto">
        <a:xfrm>
          <a:off x="7924800" y="126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2314575</xdr:colOff>
      <xdr:row>0</xdr:row>
      <xdr:rowOff>104775</xdr:rowOff>
    </xdr:from>
    <xdr:to>
      <xdr:col>0</xdr:col>
      <xdr:colOff>4257675</xdr:colOff>
      <xdr:row>5</xdr:row>
      <xdr:rowOff>180975</xdr:rowOff>
    </xdr:to>
    <xdr:pic>
      <xdr:nvPicPr>
        <xdr:cNvPr id="5" name="Immagin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104775"/>
          <a:ext cx="1943100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9</xdr:row>
      <xdr:rowOff>19050</xdr:rowOff>
    </xdr:from>
    <xdr:to>
      <xdr:col>1</xdr:col>
      <xdr:colOff>695325</xdr:colOff>
      <xdr:row>16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80975" y="1819275"/>
          <a:ext cx="971550" cy="1419225"/>
          <a:chOff x="333375" y="1885950"/>
          <a:chExt cx="876300" cy="1266825"/>
        </a:xfrm>
      </xdr:grpSpPr>
      <xdr:sp macro="" textlink="">
        <xdr:nvSpPr>
          <xdr:cNvPr id="3" name="Gallon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 rot="5400000">
            <a:off x="138112" y="2090738"/>
            <a:ext cx="1266825" cy="857249"/>
          </a:xfrm>
          <a:prstGeom prst="chevron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4" name="CasellaDiTesto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333375" y="2314576"/>
            <a:ext cx="876300" cy="609600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al momento dell'iscrizione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  <xdr:twoCellAnchor>
    <xdr:from>
      <xdr:col>0</xdr:col>
      <xdr:colOff>171450</xdr:colOff>
      <xdr:row>17</xdr:row>
      <xdr:rowOff>19049</xdr:rowOff>
    </xdr:from>
    <xdr:to>
      <xdr:col>2</xdr:col>
      <xdr:colOff>7039</xdr:colOff>
      <xdr:row>24</xdr:row>
      <xdr:rowOff>104775</xdr:rowOff>
    </xdr:to>
    <xdr:grpSp>
      <xdr:nvGrpSpPr>
        <xdr:cNvPr id="13" name="Gruppo 12">
          <a:extLst>
            <a:ext uri="{FF2B5EF4-FFF2-40B4-BE49-F238E27FC236}">
              <a16:creationId xmlns:a16="http://schemas.microsoft.com/office/drawing/2014/main" id="{2046E583-71E0-4DFD-A354-F38200EEF93D}"/>
            </a:ext>
          </a:extLst>
        </xdr:cNvPr>
        <xdr:cNvGrpSpPr/>
      </xdr:nvGrpSpPr>
      <xdr:grpSpPr>
        <a:xfrm>
          <a:off x="171450" y="3381374"/>
          <a:ext cx="997639" cy="1447801"/>
          <a:chOff x="3698186" y="3095626"/>
          <a:chExt cx="997639" cy="1266825"/>
        </a:xfrm>
      </xdr:grpSpPr>
      <xdr:sp macro="" textlink="">
        <xdr:nvSpPr>
          <xdr:cNvPr id="14" name="Gallone 7">
            <a:extLst>
              <a:ext uri="{FF2B5EF4-FFF2-40B4-BE49-F238E27FC236}">
                <a16:creationId xmlns:a16="http://schemas.microsoft.com/office/drawing/2014/main" id="{ADD5406E-8568-479A-88DB-F331FA47B393}"/>
              </a:ext>
            </a:extLst>
          </xdr:cNvPr>
          <xdr:cNvSpPr/>
        </xdr:nvSpPr>
        <xdr:spPr>
          <a:xfrm rot="5400000">
            <a:off x="3549305" y="3244507"/>
            <a:ext cx="1266825" cy="969064"/>
          </a:xfrm>
          <a:prstGeom prst="chevron">
            <a:avLst/>
          </a:prstGeom>
          <a:solidFill>
            <a:schemeClr val="tx2">
              <a:lumMod val="50000"/>
            </a:schemeClr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5" name="CasellaDiTesto 14">
            <a:extLst>
              <a:ext uri="{FF2B5EF4-FFF2-40B4-BE49-F238E27FC236}">
                <a16:creationId xmlns:a16="http://schemas.microsoft.com/office/drawing/2014/main" id="{7188463B-832B-4EB3-84E9-1E0B310EAA98}"/>
              </a:ext>
            </a:extLst>
          </xdr:cNvPr>
          <xdr:cNvSpPr txBox="1"/>
        </xdr:nvSpPr>
        <xdr:spPr>
          <a:xfrm>
            <a:off x="3705225" y="3543300"/>
            <a:ext cx="990600" cy="609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dal 15 febbraio al</a:t>
            </a:r>
            <a:b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</a:b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15 marzo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10</xdr:row>
      <xdr:rowOff>9525</xdr:rowOff>
    </xdr:from>
    <xdr:to>
      <xdr:col>1</xdr:col>
      <xdr:colOff>695325</xdr:colOff>
      <xdr:row>17</xdr:row>
      <xdr:rowOff>57150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80975" y="2000250"/>
          <a:ext cx="971550" cy="1438275"/>
          <a:chOff x="333375" y="1885950"/>
          <a:chExt cx="876300" cy="1266825"/>
        </a:xfrm>
      </xdr:grpSpPr>
      <xdr:sp macro="" textlink="">
        <xdr:nvSpPr>
          <xdr:cNvPr id="8" name="Gallone 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 rot="5400000">
            <a:off x="138112" y="2090738"/>
            <a:ext cx="1266825" cy="857249"/>
          </a:xfrm>
          <a:prstGeom prst="chevron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0" name="CasellaDiTesto 9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333375" y="2314576"/>
            <a:ext cx="876300" cy="609600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al momento dell'iscrizione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  <xdr:twoCellAnchor>
    <xdr:from>
      <xdr:col>0</xdr:col>
      <xdr:colOff>161925</xdr:colOff>
      <xdr:row>17</xdr:row>
      <xdr:rowOff>9524</xdr:rowOff>
    </xdr:from>
    <xdr:to>
      <xdr:col>1</xdr:col>
      <xdr:colOff>702364</xdr:colOff>
      <xdr:row>24</xdr:row>
      <xdr:rowOff>95250</xdr:rowOff>
    </xdr:to>
    <xdr:grpSp>
      <xdr:nvGrpSpPr>
        <xdr:cNvPr id="11" name="Gruppo 10">
          <a:extLst>
            <a:ext uri="{FF2B5EF4-FFF2-40B4-BE49-F238E27FC236}">
              <a16:creationId xmlns:a16="http://schemas.microsoft.com/office/drawing/2014/main" id="{2046E583-71E0-4DFD-A354-F38200EEF93D}"/>
            </a:ext>
          </a:extLst>
        </xdr:cNvPr>
        <xdr:cNvGrpSpPr/>
      </xdr:nvGrpSpPr>
      <xdr:grpSpPr>
        <a:xfrm>
          <a:off x="161925" y="3390899"/>
          <a:ext cx="997639" cy="1447801"/>
          <a:chOff x="3698186" y="3095626"/>
          <a:chExt cx="997639" cy="1266825"/>
        </a:xfrm>
      </xdr:grpSpPr>
      <xdr:sp macro="" textlink="">
        <xdr:nvSpPr>
          <xdr:cNvPr id="13" name="Gallone 7">
            <a:extLst>
              <a:ext uri="{FF2B5EF4-FFF2-40B4-BE49-F238E27FC236}">
                <a16:creationId xmlns:a16="http://schemas.microsoft.com/office/drawing/2014/main" id="{ADD5406E-8568-479A-88DB-F331FA47B393}"/>
              </a:ext>
            </a:extLst>
          </xdr:cNvPr>
          <xdr:cNvSpPr/>
        </xdr:nvSpPr>
        <xdr:spPr>
          <a:xfrm rot="5400000">
            <a:off x="3549305" y="3244507"/>
            <a:ext cx="1266825" cy="969064"/>
          </a:xfrm>
          <a:prstGeom prst="chevron">
            <a:avLst/>
          </a:prstGeom>
          <a:solidFill>
            <a:schemeClr val="tx2">
              <a:lumMod val="50000"/>
            </a:schemeClr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4" name="CasellaDiTesto 13">
            <a:extLst>
              <a:ext uri="{FF2B5EF4-FFF2-40B4-BE49-F238E27FC236}">
                <a16:creationId xmlns:a16="http://schemas.microsoft.com/office/drawing/2014/main" id="{7188463B-832B-4EB3-84E9-1E0B310EAA98}"/>
              </a:ext>
            </a:extLst>
          </xdr:cNvPr>
          <xdr:cNvSpPr txBox="1"/>
        </xdr:nvSpPr>
        <xdr:spPr>
          <a:xfrm>
            <a:off x="3705225" y="3543300"/>
            <a:ext cx="990600" cy="609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dal 15 febbraio al</a:t>
            </a:r>
            <a:b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</a:b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15 marzo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10</xdr:row>
      <xdr:rowOff>9525</xdr:rowOff>
    </xdr:from>
    <xdr:to>
      <xdr:col>1</xdr:col>
      <xdr:colOff>695325</xdr:colOff>
      <xdr:row>17</xdr:row>
      <xdr:rowOff>57150</xdr:rowOff>
    </xdr:to>
    <xdr:grpSp>
      <xdr:nvGrpSpPr>
        <xdr:cNvPr id="11" name="Gruppo 1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80975" y="2019300"/>
          <a:ext cx="971550" cy="1419225"/>
          <a:chOff x="333375" y="1885950"/>
          <a:chExt cx="876300" cy="1266825"/>
        </a:xfrm>
      </xdr:grpSpPr>
      <xdr:sp macro="" textlink="">
        <xdr:nvSpPr>
          <xdr:cNvPr id="12" name="Gallone 1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 rot="5400000">
            <a:off x="138112" y="2090738"/>
            <a:ext cx="1266825" cy="857249"/>
          </a:xfrm>
          <a:prstGeom prst="chevron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3" name="CasellaDiTesto 1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333375" y="2314576"/>
            <a:ext cx="876300" cy="609600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al momento dell'iscrizione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  <xdr:twoCellAnchor>
    <xdr:from>
      <xdr:col>0</xdr:col>
      <xdr:colOff>171450</xdr:colOff>
      <xdr:row>17</xdr:row>
      <xdr:rowOff>9524</xdr:rowOff>
    </xdr:from>
    <xdr:to>
      <xdr:col>2</xdr:col>
      <xdr:colOff>7039</xdr:colOff>
      <xdr:row>24</xdr:row>
      <xdr:rowOff>95250</xdr:rowOff>
    </xdr:to>
    <xdr:grpSp>
      <xdr:nvGrpSpPr>
        <xdr:cNvPr id="14" name="Gruppo 13">
          <a:extLst>
            <a:ext uri="{FF2B5EF4-FFF2-40B4-BE49-F238E27FC236}">
              <a16:creationId xmlns:a16="http://schemas.microsoft.com/office/drawing/2014/main" id="{2046E583-71E0-4DFD-A354-F38200EEF93D}"/>
            </a:ext>
          </a:extLst>
        </xdr:cNvPr>
        <xdr:cNvGrpSpPr/>
      </xdr:nvGrpSpPr>
      <xdr:grpSpPr>
        <a:xfrm>
          <a:off x="171450" y="3390899"/>
          <a:ext cx="997639" cy="1447801"/>
          <a:chOff x="3698186" y="3095626"/>
          <a:chExt cx="997639" cy="1266825"/>
        </a:xfrm>
      </xdr:grpSpPr>
      <xdr:sp macro="" textlink="">
        <xdr:nvSpPr>
          <xdr:cNvPr id="15" name="Gallone 7">
            <a:extLst>
              <a:ext uri="{FF2B5EF4-FFF2-40B4-BE49-F238E27FC236}">
                <a16:creationId xmlns:a16="http://schemas.microsoft.com/office/drawing/2014/main" id="{ADD5406E-8568-479A-88DB-F331FA47B393}"/>
              </a:ext>
            </a:extLst>
          </xdr:cNvPr>
          <xdr:cNvSpPr/>
        </xdr:nvSpPr>
        <xdr:spPr>
          <a:xfrm rot="5400000">
            <a:off x="3549305" y="3244507"/>
            <a:ext cx="1266825" cy="969064"/>
          </a:xfrm>
          <a:prstGeom prst="chevron">
            <a:avLst/>
          </a:prstGeom>
          <a:solidFill>
            <a:schemeClr val="tx2">
              <a:lumMod val="50000"/>
            </a:schemeClr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6" name="CasellaDiTesto 15">
            <a:extLst>
              <a:ext uri="{FF2B5EF4-FFF2-40B4-BE49-F238E27FC236}">
                <a16:creationId xmlns:a16="http://schemas.microsoft.com/office/drawing/2014/main" id="{7188463B-832B-4EB3-84E9-1E0B310EAA98}"/>
              </a:ext>
            </a:extLst>
          </xdr:cNvPr>
          <xdr:cNvSpPr txBox="1"/>
        </xdr:nvSpPr>
        <xdr:spPr>
          <a:xfrm>
            <a:off x="3705225" y="3543300"/>
            <a:ext cx="990600" cy="609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dal 15 febbraio al</a:t>
            </a:r>
            <a:b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</a:b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15 marzo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10</xdr:row>
      <xdr:rowOff>9525</xdr:rowOff>
    </xdr:from>
    <xdr:to>
      <xdr:col>2</xdr:col>
      <xdr:colOff>0</xdr:colOff>
      <xdr:row>17</xdr:row>
      <xdr:rowOff>57150</xdr:rowOff>
    </xdr:to>
    <xdr:grpSp>
      <xdr:nvGrpSpPr>
        <xdr:cNvPr id="11" name="Gruppo 1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90500" y="2019300"/>
          <a:ext cx="971550" cy="1419225"/>
          <a:chOff x="333375" y="1885950"/>
          <a:chExt cx="876300" cy="1266825"/>
        </a:xfrm>
      </xdr:grpSpPr>
      <xdr:sp macro="" textlink="">
        <xdr:nvSpPr>
          <xdr:cNvPr id="12" name="Gallone 1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 rot="5400000">
            <a:off x="138112" y="2090738"/>
            <a:ext cx="1266825" cy="857249"/>
          </a:xfrm>
          <a:prstGeom prst="chevron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3" name="CasellaDiTesto 1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333375" y="2314576"/>
            <a:ext cx="876300" cy="609600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al momento dell'iscrizione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  <xdr:twoCellAnchor>
    <xdr:from>
      <xdr:col>0</xdr:col>
      <xdr:colOff>180975</xdr:colOff>
      <xdr:row>17</xdr:row>
      <xdr:rowOff>9524</xdr:rowOff>
    </xdr:from>
    <xdr:to>
      <xdr:col>2</xdr:col>
      <xdr:colOff>16564</xdr:colOff>
      <xdr:row>24</xdr:row>
      <xdr:rowOff>95250</xdr:rowOff>
    </xdr:to>
    <xdr:grpSp>
      <xdr:nvGrpSpPr>
        <xdr:cNvPr id="14" name="Gruppo 13">
          <a:extLst>
            <a:ext uri="{FF2B5EF4-FFF2-40B4-BE49-F238E27FC236}">
              <a16:creationId xmlns:a16="http://schemas.microsoft.com/office/drawing/2014/main" id="{2046E583-71E0-4DFD-A354-F38200EEF93D}"/>
            </a:ext>
          </a:extLst>
        </xdr:cNvPr>
        <xdr:cNvGrpSpPr/>
      </xdr:nvGrpSpPr>
      <xdr:grpSpPr>
        <a:xfrm>
          <a:off x="180975" y="3390899"/>
          <a:ext cx="997639" cy="1447801"/>
          <a:chOff x="3698186" y="3095626"/>
          <a:chExt cx="997639" cy="1266825"/>
        </a:xfrm>
      </xdr:grpSpPr>
      <xdr:sp macro="" textlink="">
        <xdr:nvSpPr>
          <xdr:cNvPr id="15" name="Gallone 7">
            <a:extLst>
              <a:ext uri="{FF2B5EF4-FFF2-40B4-BE49-F238E27FC236}">
                <a16:creationId xmlns:a16="http://schemas.microsoft.com/office/drawing/2014/main" id="{ADD5406E-8568-479A-88DB-F331FA47B393}"/>
              </a:ext>
            </a:extLst>
          </xdr:cNvPr>
          <xdr:cNvSpPr/>
        </xdr:nvSpPr>
        <xdr:spPr>
          <a:xfrm rot="5400000">
            <a:off x="3549305" y="3244507"/>
            <a:ext cx="1266825" cy="969064"/>
          </a:xfrm>
          <a:prstGeom prst="chevron">
            <a:avLst/>
          </a:prstGeom>
          <a:solidFill>
            <a:schemeClr val="tx2">
              <a:lumMod val="50000"/>
            </a:schemeClr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6" name="CasellaDiTesto 15">
            <a:extLst>
              <a:ext uri="{FF2B5EF4-FFF2-40B4-BE49-F238E27FC236}">
                <a16:creationId xmlns:a16="http://schemas.microsoft.com/office/drawing/2014/main" id="{7188463B-832B-4EB3-84E9-1E0B310EAA98}"/>
              </a:ext>
            </a:extLst>
          </xdr:cNvPr>
          <xdr:cNvSpPr txBox="1"/>
        </xdr:nvSpPr>
        <xdr:spPr>
          <a:xfrm>
            <a:off x="3705225" y="3543300"/>
            <a:ext cx="990600" cy="609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dal 15 febbraio al</a:t>
            </a:r>
            <a:b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</a:b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15 marzo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F17"/>
  <sheetViews>
    <sheetView tabSelected="1" workbookViewId="0"/>
  </sheetViews>
  <sheetFormatPr defaultRowHeight="15"/>
  <cols>
    <col min="1" max="1" width="82.28515625" style="1" customWidth="1"/>
    <col min="2" max="16384" width="9.140625" style="1"/>
  </cols>
  <sheetData>
    <row r="1" spans="1:6" ht="18.75">
      <c r="A1" s="3"/>
    </row>
    <row r="2" spans="1:6">
      <c r="A2" s="63"/>
    </row>
    <row r="3" spans="1:6">
      <c r="A3" s="63"/>
    </row>
    <row r="4" spans="1:6">
      <c r="A4" s="63"/>
    </row>
    <row r="5" spans="1:6">
      <c r="A5" s="63"/>
    </row>
    <row r="6" spans="1:6" ht="21">
      <c r="A6" s="4"/>
    </row>
    <row r="7" spans="1:6" ht="18.75" thickBot="1">
      <c r="A7" s="2"/>
      <c r="F7"/>
    </row>
    <row r="8" spans="1:6" s="53" customFormat="1" ht="102.75" customHeight="1" thickBot="1">
      <c r="A8" s="64" t="s">
        <v>9</v>
      </c>
      <c r="B8" s="65"/>
      <c r="C8" s="65"/>
    </row>
    <row r="9" spans="1:6" ht="41.25" customHeight="1">
      <c r="A9" s="6" t="s">
        <v>4</v>
      </c>
    </row>
    <row r="11" spans="1:6" s="5" customFormat="1" ht="23.25">
      <c r="A11" s="7" t="s">
        <v>0</v>
      </c>
      <c r="B11" s="8"/>
      <c r="C11" s="8"/>
    </row>
    <row r="12" spans="1:6" s="5" customFormat="1" ht="21">
      <c r="A12" s="9"/>
      <c r="B12" s="8"/>
      <c r="C12" s="8"/>
    </row>
    <row r="13" spans="1:6" s="5" customFormat="1" ht="23.25">
      <c r="A13" s="7" t="s">
        <v>2</v>
      </c>
      <c r="B13" s="8"/>
      <c r="C13" s="8"/>
    </row>
    <row r="14" spans="1:6" s="5" customFormat="1" ht="21">
      <c r="A14" s="9"/>
      <c r="B14" s="8"/>
      <c r="C14" s="8"/>
    </row>
    <row r="15" spans="1:6" s="5" customFormat="1" ht="23.25">
      <c r="A15" s="7" t="s">
        <v>12</v>
      </c>
      <c r="B15" s="8"/>
      <c r="C15" s="8"/>
    </row>
    <row r="16" spans="1:6" s="5" customFormat="1" ht="23.25">
      <c r="A16" s="7"/>
      <c r="B16" s="8"/>
      <c r="C16" s="8"/>
    </row>
    <row r="17" spans="1:3" s="5" customFormat="1" ht="23.25">
      <c r="A17" s="7" t="s">
        <v>3</v>
      </c>
      <c r="B17" s="8"/>
      <c r="C17" s="8"/>
    </row>
  </sheetData>
  <sheetProtection password="D962" sheet="1" objects="1" scenarios="1"/>
  <mergeCells count="3">
    <mergeCell ref="A4:A5"/>
    <mergeCell ref="A2:A3"/>
    <mergeCell ref="A8:C8"/>
  </mergeCells>
  <hyperlinks>
    <hyperlink ref="A11" location="'I anno'!F4" display="Iscrizione al I anno"/>
    <hyperlink ref="A13" location="'II anno'!F4" display="Iscrizione al II anno"/>
    <hyperlink ref="A15" location="'III anno (trienni) - I F.C.'!A1" display="Iscrizione III anno (trienni) - I anno fuori corso"/>
    <hyperlink ref="A17" location="'Dal II anno f. c.'!F4" display="Iscrizione dal II anno fuori corso"/>
  </hyperlinks>
  <pageMargins left="0.70866141732283472" right="0.70866141732283472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/>
  <dimension ref="A1:H28"/>
  <sheetViews>
    <sheetView showGridLines="0" workbookViewId="0">
      <selection activeCell="I25" sqref="I25"/>
    </sheetView>
  </sheetViews>
  <sheetFormatPr defaultRowHeight="15"/>
  <cols>
    <col min="1" max="1" width="6.85546875" style="11" customWidth="1"/>
    <col min="2" max="2" width="10.5703125" style="11" customWidth="1"/>
    <col min="3" max="4" width="12.7109375" style="11" customWidth="1"/>
    <col min="5" max="5" width="20.42578125" style="11" customWidth="1"/>
    <col min="6" max="6" width="16.7109375" style="11" customWidth="1"/>
    <col min="7" max="7" width="13.85546875" style="11" customWidth="1"/>
    <col min="8" max="16384" width="9.140625" style="11"/>
  </cols>
  <sheetData>
    <row r="1" spans="1:8" ht="21">
      <c r="A1" s="52" t="s">
        <v>0</v>
      </c>
      <c r="F1" s="12" t="s">
        <v>6</v>
      </c>
    </row>
    <row r="3" spans="1:8">
      <c r="A3" s="66" t="s">
        <v>11</v>
      </c>
      <c r="B3" s="66"/>
      <c r="C3" s="66"/>
      <c r="D3" s="66"/>
      <c r="E3" s="67"/>
    </row>
    <row r="4" spans="1:8">
      <c r="A4" s="69" t="s">
        <v>5</v>
      </c>
      <c r="B4" s="69"/>
      <c r="C4" s="73"/>
      <c r="D4" s="69"/>
      <c r="E4" s="75"/>
      <c r="F4" s="13"/>
    </row>
    <row r="5" spans="1:8">
      <c r="B5" s="69" t="s">
        <v>1</v>
      </c>
      <c r="C5" s="69"/>
      <c r="D5" s="69"/>
      <c r="E5" s="73"/>
      <c r="F5" s="59"/>
    </row>
    <row r="6" spans="1:8">
      <c r="B6" s="15"/>
      <c r="C6" s="15"/>
      <c r="D6" s="15"/>
      <c r="E6" s="15"/>
    </row>
    <row r="7" spans="1:8">
      <c r="B7" s="74" t="s">
        <v>16</v>
      </c>
      <c r="C7" s="74"/>
      <c r="D7" s="74"/>
      <c r="E7" s="74"/>
      <c r="F7" s="21" t="str">
        <f>IF(F4="","",IF(F4="No",1606.5,IF(F4="","",IF(F4&lt;&gt;"Sì",1606.5,IF(F5&gt;30000,1606.5,G7)))))</f>
        <v/>
      </c>
      <c r="G7" s="60" t="str">
        <f>IF(F5&gt;28000,(F5-13000)*6.3%,IF(F5&gt;26000,(F5-13000)*5.25%,H7))</f>
        <v/>
      </c>
      <c r="H7" s="60" t="str">
        <f>IF(F5&gt;24000,(F5-13000)*3.5%,IF(F5&gt;22000,(F5-13000)*1.4%,IF(F5="","",0)))</f>
        <v/>
      </c>
    </row>
    <row r="8" spans="1:8">
      <c r="A8" s="74"/>
      <c r="B8" s="74"/>
      <c r="C8" s="74"/>
      <c r="D8" s="74"/>
      <c r="E8" s="70"/>
    </row>
    <row r="9" spans="1:8" ht="15.75" thickBot="1"/>
    <row r="10" spans="1:8" ht="15.75" thickTop="1">
      <c r="C10" s="23"/>
      <c r="D10" s="24"/>
      <c r="E10" s="24"/>
      <c r="F10" s="24"/>
      <c r="G10" s="25"/>
    </row>
    <row r="11" spans="1:8">
      <c r="C11" s="27"/>
      <c r="D11" s="17"/>
      <c r="E11" s="17"/>
      <c r="F11" s="18"/>
      <c r="G11" s="26"/>
    </row>
    <row r="12" spans="1:8">
      <c r="C12" s="68" t="s">
        <v>7</v>
      </c>
      <c r="D12" s="69"/>
      <c r="E12" s="70"/>
      <c r="F12" s="32" t="str">
        <f>IF(F7="","",F7/2)</f>
        <v/>
      </c>
      <c r="G12" s="26"/>
    </row>
    <row r="13" spans="1:8">
      <c r="C13" s="54"/>
      <c r="D13" s="55"/>
      <c r="E13" s="56"/>
      <c r="F13" s="20"/>
      <c r="G13" s="26"/>
    </row>
    <row r="14" spans="1:8" ht="15.75" thickBot="1">
      <c r="C14" s="29"/>
      <c r="D14" s="30"/>
      <c r="E14" s="31"/>
      <c r="F14" s="31"/>
      <c r="G14" s="28"/>
    </row>
    <row r="15" spans="1:8" ht="15.75" thickTop="1">
      <c r="C15" s="69"/>
      <c r="D15" s="69"/>
      <c r="E15" s="69"/>
      <c r="F15" s="20"/>
      <c r="G15" s="18"/>
    </row>
    <row r="16" spans="1:8">
      <c r="C16" s="17"/>
      <c r="D16" s="17"/>
      <c r="E16" s="17"/>
      <c r="F16" s="18"/>
      <c r="G16" s="18"/>
    </row>
    <row r="17" spans="2:7" ht="15.75" thickBot="1">
      <c r="E17" s="19"/>
      <c r="F17" s="19"/>
    </row>
    <row r="18" spans="2:7" ht="15.75" thickTop="1">
      <c r="C18" s="33"/>
      <c r="D18" s="34"/>
      <c r="E18" s="34"/>
      <c r="F18" s="35"/>
      <c r="G18" s="36"/>
    </row>
    <row r="19" spans="2:7">
      <c r="C19" s="37"/>
      <c r="D19" s="17"/>
      <c r="E19" s="17"/>
      <c r="F19" s="18"/>
      <c r="G19" s="38"/>
    </row>
    <row r="20" spans="2:7">
      <c r="C20" s="71" t="s">
        <v>8</v>
      </c>
      <c r="D20" s="69"/>
      <c r="E20" s="72"/>
      <c r="F20" s="32" t="str">
        <f>IF(F7="","",F7/2)</f>
        <v/>
      </c>
      <c r="G20" s="38"/>
    </row>
    <row r="21" spans="2:7">
      <c r="C21" s="37"/>
      <c r="D21" s="17"/>
      <c r="E21" s="17"/>
      <c r="F21" s="18"/>
      <c r="G21" s="38"/>
    </row>
    <row r="22" spans="2:7" ht="15.75" thickBot="1">
      <c r="C22" s="39"/>
      <c r="D22" s="40"/>
      <c r="E22" s="40"/>
      <c r="F22" s="41"/>
      <c r="G22" s="42"/>
    </row>
    <row r="23" spans="2:7" ht="15.75" thickTop="1">
      <c r="E23" s="19"/>
      <c r="F23" s="19"/>
    </row>
    <row r="26" spans="2:7">
      <c r="B26" s="62" t="s">
        <v>13</v>
      </c>
    </row>
    <row r="27" spans="2:7">
      <c r="B27" s="62" t="s">
        <v>15</v>
      </c>
      <c r="C27" s="62"/>
      <c r="D27" s="62"/>
      <c r="E27" s="62"/>
      <c r="F27" s="62"/>
      <c r="G27" s="62"/>
    </row>
    <row r="28" spans="2:7">
      <c r="B28" s="62" t="s">
        <v>14</v>
      </c>
      <c r="C28" s="62"/>
      <c r="D28" s="62"/>
      <c r="E28" s="62"/>
      <c r="F28" s="62"/>
      <c r="G28" s="62"/>
    </row>
  </sheetData>
  <sheetProtection password="D962" sheet="1" objects="1" scenarios="1"/>
  <protectedRanges>
    <protectedRange sqref="F4:F5" name="Intervallo1"/>
  </protectedRanges>
  <mergeCells count="8">
    <mergeCell ref="A3:E3"/>
    <mergeCell ref="C12:E12"/>
    <mergeCell ref="C20:E20"/>
    <mergeCell ref="B5:E5"/>
    <mergeCell ref="B7:E7"/>
    <mergeCell ref="A8:E8"/>
    <mergeCell ref="C15:E15"/>
    <mergeCell ref="A4:E4"/>
  </mergeCells>
  <conditionalFormatting sqref="F4:F5">
    <cfRule type="notContainsBlanks" dxfId="24" priority="7">
      <formula>LEN(TRIM(F4))&gt;0</formula>
    </cfRule>
    <cfRule type="containsBlanks" dxfId="23" priority="7">
      <formula>LEN(TRIM(F4))=0</formula>
    </cfRule>
  </conditionalFormatting>
  <dataValidations count="2">
    <dataValidation type="list" allowBlank="1" showInputMessage="1" showErrorMessage="1" errorTitle="Attenzione!" error="Selezionare Sì o No" sqref="F4">
      <formula1>"Sì,No"</formula1>
    </dataValidation>
    <dataValidation type="decimal" operator="greaterThanOrEqual" showInputMessage="1" showErrorMessage="1" errorTitle="Attenzione!" error="Inserire un valore numerico maggiore o uguale a 0" sqref="F5">
      <formula1>0</formula1>
    </dataValidation>
  </dataValidations>
  <hyperlinks>
    <hyperlink ref="F1" location="Indice!A1" display="Torna all'Indice"/>
  </hyperlinks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I28"/>
  <sheetViews>
    <sheetView showGridLines="0" workbookViewId="0">
      <selection activeCell="J8" sqref="J8"/>
    </sheetView>
  </sheetViews>
  <sheetFormatPr defaultRowHeight="15"/>
  <cols>
    <col min="1" max="1" width="6.85546875" style="11" customWidth="1"/>
    <col min="2" max="2" width="10.5703125" style="11" customWidth="1"/>
    <col min="3" max="4" width="12.7109375" style="11" customWidth="1"/>
    <col min="5" max="5" width="24.7109375" style="11" customWidth="1"/>
    <col min="6" max="6" width="16.7109375" style="11" customWidth="1"/>
    <col min="7" max="7" width="10.7109375" style="11" customWidth="1"/>
    <col min="8" max="16384" width="9.140625" style="11"/>
  </cols>
  <sheetData>
    <row r="1" spans="1:9" ht="22.5" customHeight="1">
      <c r="A1" s="52" t="s">
        <v>2</v>
      </c>
      <c r="F1" s="12" t="s">
        <v>6</v>
      </c>
    </row>
    <row r="2" spans="1:9" ht="15" customHeight="1">
      <c r="A2" s="10"/>
    </row>
    <row r="3" spans="1:9">
      <c r="A3" s="66" t="s">
        <v>11</v>
      </c>
      <c r="B3" s="66"/>
      <c r="C3" s="66"/>
      <c r="D3" s="66"/>
      <c r="E3" s="67"/>
    </row>
    <row r="4" spans="1:9">
      <c r="A4" s="69" t="s">
        <v>10</v>
      </c>
      <c r="B4" s="67"/>
      <c r="C4" s="67"/>
      <c r="D4" s="67"/>
      <c r="E4" s="76"/>
      <c r="F4" s="49"/>
    </row>
    <row r="5" spans="1:9">
      <c r="A5" s="69" t="s">
        <v>5</v>
      </c>
      <c r="B5" s="69"/>
      <c r="C5" s="73"/>
      <c r="D5" s="69"/>
      <c r="E5" s="75"/>
      <c r="F5" s="50"/>
    </row>
    <row r="6" spans="1:9">
      <c r="B6" s="69" t="s">
        <v>1</v>
      </c>
      <c r="C6" s="69"/>
      <c r="D6" s="69"/>
      <c r="E6" s="69"/>
      <c r="F6" s="14"/>
    </row>
    <row r="7" spans="1:9">
      <c r="B7" s="16"/>
      <c r="C7" s="16"/>
      <c r="D7" s="16"/>
      <c r="E7" s="16"/>
      <c r="F7" s="22"/>
    </row>
    <row r="8" spans="1:9">
      <c r="B8" s="74" t="s">
        <v>16</v>
      </c>
      <c r="C8" s="74"/>
      <c r="D8" s="74"/>
      <c r="E8" s="74"/>
      <c r="F8" s="21" t="str">
        <f>IF(F5="","",IF(F5="No",1606.5,IF(F6="","",IF(F5&lt;&gt;"Sì",1606.5,IF(F4&lt;10,1606.5,G8)))))</f>
        <v/>
      </c>
      <c r="G8" s="60" t="str">
        <f>(IF(F6&gt;30000,1606.5,IF(F6&gt;28000,(F6-13000)*6.3%,IF(F6&gt;26000,(F6-13000)*5.25%,H8))))</f>
        <v/>
      </c>
      <c r="H8" s="60" t="str">
        <f>IF(F6&gt;24000,(F6-13000)*3.5%,IF(F6&gt;22000,(F6-13000)*1.4%,IF(F6="","",0)))</f>
        <v/>
      </c>
      <c r="I8" s="58"/>
    </row>
    <row r="10" spans="1:9" ht="14.25" customHeight="1" thickBot="1"/>
    <row r="11" spans="1:9" ht="15.75" thickTop="1">
      <c r="C11" s="23"/>
      <c r="D11" s="24"/>
      <c r="E11" s="24"/>
      <c r="F11" s="24"/>
      <c r="G11" s="25"/>
    </row>
    <row r="12" spans="1:9">
      <c r="A12" s="47"/>
      <c r="B12" s="47"/>
      <c r="C12" s="27"/>
      <c r="D12" s="44"/>
      <c r="E12" s="44"/>
      <c r="F12" s="18"/>
      <c r="G12" s="26"/>
      <c r="H12" s="45"/>
    </row>
    <row r="13" spans="1:9">
      <c r="A13" s="47"/>
      <c r="B13" s="47"/>
      <c r="C13" s="68" t="s">
        <v>7</v>
      </c>
      <c r="D13" s="69"/>
      <c r="E13" s="72"/>
      <c r="F13" s="32" t="str">
        <f>IF(F8="","",F8/2)</f>
        <v/>
      </c>
      <c r="G13" s="26"/>
    </row>
    <row r="14" spans="1:9">
      <c r="A14" s="47"/>
      <c r="B14" s="47"/>
      <c r="C14" s="54"/>
      <c r="D14" s="55"/>
      <c r="E14" s="55"/>
      <c r="F14" s="20"/>
      <c r="G14" s="26"/>
    </row>
    <row r="15" spans="1:9" ht="15.75" thickBot="1">
      <c r="A15" s="47"/>
      <c r="B15" s="47"/>
      <c r="C15" s="29"/>
      <c r="D15" s="30"/>
      <c r="E15" s="31"/>
      <c r="F15" s="31"/>
      <c r="G15" s="28"/>
      <c r="H15" s="45"/>
    </row>
    <row r="16" spans="1:9" ht="15.75" thickTop="1">
      <c r="A16" s="47"/>
      <c r="B16" s="47"/>
      <c r="C16" s="46"/>
      <c r="D16" s="46"/>
      <c r="E16" s="46"/>
      <c r="F16" s="46"/>
      <c r="G16" s="46"/>
      <c r="H16" s="45"/>
    </row>
    <row r="17" spans="1:8" ht="17.25" customHeight="1" thickBot="1">
      <c r="A17" s="47"/>
      <c r="B17" s="47"/>
    </row>
    <row r="18" spans="1:8" ht="15.75" thickTop="1">
      <c r="A18" s="47"/>
      <c r="B18" s="47"/>
      <c r="C18" s="33"/>
      <c r="D18" s="34"/>
      <c r="E18" s="34"/>
      <c r="F18" s="35"/>
      <c r="G18" s="36"/>
      <c r="H18" s="45"/>
    </row>
    <row r="19" spans="1:8">
      <c r="A19" s="47"/>
      <c r="B19" s="47"/>
      <c r="C19" s="37"/>
      <c r="D19" s="44"/>
      <c r="E19" s="44"/>
      <c r="F19" s="18"/>
      <c r="G19" s="38"/>
      <c r="H19" s="45"/>
    </row>
    <row r="20" spans="1:8">
      <c r="A20" s="47"/>
      <c r="B20" s="47"/>
      <c r="C20" s="71" t="s">
        <v>8</v>
      </c>
      <c r="D20" s="69"/>
      <c r="E20" s="72"/>
      <c r="F20" s="32" t="str">
        <f>IF(F8="","",F8/2)</f>
        <v/>
      </c>
      <c r="G20" s="38"/>
    </row>
    <row r="21" spans="1:8">
      <c r="A21" s="47"/>
      <c r="B21" s="47"/>
      <c r="C21" s="37"/>
      <c r="D21" s="44"/>
      <c r="E21" s="44"/>
      <c r="F21" s="18"/>
      <c r="G21" s="38"/>
    </row>
    <row r="22" spans="1:8" ht="15.75" thickBot="1">
      <c r="A22" s="47"/>
      <c r="B22" s="47"/>
      <c r="C22" s="39"/>
      <c r="D22" s="40"/>
      <c r="E22" s="40"/>
      <c r="F22" s="41"/>
      <c r="G22" s="42"/>
    </row>
    <row r="23" spans="1:8" ht="15.75" thickTop="1">
      <c r="A23" s="47"/>
      <c r="B23" s="47"/>
      <c r="C23" s="46"/>
      <c r="D23" s="46"/>
      <c r="E23" s="46"/>
    </row>
    <row r="24" spans="1:8">
      <c r="A24" s="47"/>
      <c r="B24" s="47"/>
      <c r="C24" s="45"/>
      <c r="D24" s="45"/>
      <c r="E24" s="45"/>
    </row>
    <row r="25" spans="1:8">
      <c r="A25" s="47"/>
      <c r="B25" s="47"/>
      <c r="C25" s="46"/>
      <c r="D25" s="46"/>
      <c r="E25" s="46"/>
    </row>
    <row r="26" spans="1:8">
      <c r="A26" s="47"/>
      <c r="B26" s="62" t="s">
        <v>13</v>
      </c>
    </row>
    <row r="27" spans="1:8">
      <c r="A27" s="47"/>
      <c r="B27" s="62" t="s">
        <v>15</v>
      </c>
      <c r="C27" s="62"/>
      <c r="D27" s="62"/>
      <c r="E27" s="62"/>
    </row>
    <row r="28" spans="1:8">
      <c r="A28" s="47"/>
      <c r="B28" s="62" t="s">
        <v>14</v>
      </c>
      <c r="C28" s="62"/>
      <c r="D28" s="62"/>
      <c r="E28" s="62"/>
    </row>
  </sheetData>
  <sheetProtection password="D962" sheet="1" objects="1" scenarios="1"/>
  <protectedRanges>
    <protectedRange sqref="F6" name="Intervallo1_1_2"/>
    <protectedRange sqref="F4" name="Intervallo1_2"/>
    <protectedRange sqref="F5" name="Intervallo1_4"/>
  </protectedRanges>
  <mergeCells count="7">
    <mergeCell ref="C13:E13"/>
    <mergeCell ref="C20:E20"/>
    <mergeCell ref="A3:E3"/>
    <mergeCell ref="A4:E4"/>
    <mergeCell ref="B6:E6"/>
    <mergeCell ref="B8:E8"/>
    <mergeCell ref="A5:E5"/>
  </mergeCells>
  <conditionalFormatting sqref="C16:G16">
    <cfRule type="notContainsBlanks" dxfId="22" priority="38">
      <formula>LEN(TRIM(C16))&gt;0</formula>
    </cfRule>
  </conditionalFormatting>
  <conditionalFormatting sqref="F6">
    <cfRule type="containsBlanks" dxfId="21" priority="7">
      <formula>LEN(TRIM(F6))=0</formula>
    </cfRule>
    <cfRule type="notContainsBlanks" dxfId="20" priority="8">
      <formula>LEN(TRIM(F6))&gt;0</formula>
    </cfRule>
  </conditionalFormatting>
  <conditionalFormatting sqref="F5">
    <cfRule type="containsBlanks" dxfId="19" priority="4">
      <formula>LEN(TRIM(F5))=0</formula>
    </cfRule>
    <cfRule type="notContainsBlanks" dxfId="18" priority="40">
      <formula>LEN(TRIM(F5))&gt;0</formula>
    </cfRule>
  </conditionalFormatting>
  <conditionalFormatting sqref="F4">
    <cfRule type="containsBlanks" dxfId="17" priority="3">
      <formula>LEN(TRIM(F4))=0</formula>
    </cfRule>
    <cfRule type="notContainsBlanks" dxfId="16" priority="39">
      <formula>LEN(TRIM(F4))&gt;0</formula>
    </cfRule>
  </conditionalFormatting>
  <dataValidations count="2">
    <dataValidation type="list" allowBlank="1" showInputMessage="1" showErrorMessage="1" errorTitle="Attenzione!" error="Selezionare Sì o No" sqref="F5">
      <formula1>"Sì,No"</formula1>
    </dataValidation>
    <dataValidation type="decimal" operator="greaterThanOrEqual" showInputMessage="1" showErrorMessage="1" errorTitle="Attenzione!" error="Inserire un valore numerico maggiore o uguale a 0" sqref="F6 F4">
      <formula1>0</formula1>
    </dataValidation>
  </dataValidations>
  <hyperlinks>
    <hyperlink ref="F1" location="Indice!A1" display="Torna all'Indice"/>
  </hyperlinks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GridLines="0" workbookViewId="0">
      <selection activeCell="I8" sqref="I8"/>
    </sheetView>
  </sheetViews>
  <sheetFormatPr defaultRowHeight="15"/>
  <cols>
    <col min="1" max="1" width="6.85546875" style="11" customWidth="1"/>
    <col min="2" max="2" width="10.5703125" style="11" customWidth="1"/>
    <col min="3" max="4" width="12.7109375" style="11" customWidth="1"/>
    <col min="5" max="5" width="24.7109375" style="11" customWidth="1"/>
    <col min="6" max="6" width="16.7109375" style="11" customWidth="1"/>
    <col min="7" max="7" width="11.42578125" style="11" customWidth="1"/>
    <col min="8" max="16384" width="9.140625" style="11"/>
  </cols>
  <sheetData>
    <row r="1" spans="1:9" ht="22.5" customHeight="1">
      <c r="A1" s="52" t="s">
        <v>12</v>
      </c>
      <c r="F1" s="12" t="s">
        <v>6</v>
      </c>
    </row>
    <row r="2" spans="1:9" ht="15" customHeight="1">
      <c r="A2" s="10"/>
    </row>
    <row r="3" spans="1:9">
      <c r="A3" s="66" t="s">
        <v>11</v>
      </c>
      <c r="B3" s="66"/>
      <c r="C3" s="66"/>
      <c r="D3" s="66"/>
      <c r="E3" s="67"/>
    </row>
    <row r="4" spans="1:9">
      <c r="A4" s="69" t="s">
        <v>10</v>
      </c>
      <c r="B4" s="67"/>
      <c r="C4" s="67"/>
      <c r="D4" s="67"/>
      <c r="E4" s="76"/>
      <c r="F4" s="48"/>
    </row>
    <row r="5" spans="1:9">
      <c r="A5" s="69" t="s">
        <v>5</v>
      </c>
      <c r="B5" s="69"/>
      <c r="C5" s="73"/>
      <c r="D5" s="69"/>
      <c r="E5" s="75"/>
      <c r="F5" s="13"/>
    </row>
    <row r="6" spans="1:9">
      <c r="B6" s="69" t="s">
        <v>1</v>
      </c>
      <c r="C6" s="69"/>
      <c r="D6" s="69"/>
      <c r="E6" s="73"/>
      <c r="F6" s="14"/>
    </row>
    <row r="7" spans="1:9">
      <c r="B7" s="15"/>
      <c r="C7" s="15"/>
      <c r="D7" s="15"/>
      <c r="E7" s="15"/>
      <c r="F7" s="22"/>
    </row>
    <row r="8" spans="1:9">
      <c r="B8" s="74" t="s">
        <v>16</v>
      </c>
      <c r="C8" s="74"/>
      <c r="D8" s="74"/>
      <c r="E8" s="74"/>
      <c r="F8" s="21" t="str">
        <f>IF(F5="","",IF(F5="No",1606.5,IF(F6="","",IF(F5&lt;&gt;"Sì",1606.5,IF(F4&lt;25,1606.5,G8)))))</f>
        <v/>
      </c>
      <c r="G8" s="60" t="str">
        <f>(IF(F6&gt;30000,1606.5,IF(F6&gt;28000,(F6-13000)*6.3%,IF(F6&gt;26000,(F6-13000)*5.25%,H8))))</f>
        <v/>
      </c>
      <c r="H8" s="60" t="str">
        <f>IF(F6&gt;24000,(F6-13000)*3.5%,IF(F6&gt;22000,(F6-13000)*1.4%,IF(F6="","",0)))</f>
        <v/>
      </c>
      <c r="I8" s="58"/>
    </row>
    <row r="10" spans="1:9" ht="15.75" thickBot="1"/>
    <row r="11" spans="1:9" ht="15.75" thickTop="1">
      <c r="C11" s="23"/>
      <c r="D11" s="24"/>
      <c r="E11" s="24"/>
      <c r="F11" s="24"/>
      <c r="G11" s="25"/>
    </row>
    <row r="12" spans="1:9">
      <c r="A12" s="47"/>
      <c r="B12" s="47"/>
      <c r="C12" s="27"/>
      <c r="D12" s="44"/>
      <c r="E12" s="44"/>
      <c r="F12" s="18"/>
      <c r="G12" s="26"/>
    </row>
    <row r="13" spans="1:9">
      <c r="A13" s="47"/>
      <c r="B13" s="47"/>
      <c r="C13" s="68" t="s">
        <v>7</v>
      </c>
      <c r="D13" s="69"/>
      <c r="E13" s="72"/>
      <c r="F13" s="32" t="str">
        <f>IF(F8="","",F8/2)</f>
        <v/>
      </c>
      <c r="G13" s="26"/>
    </row>
    <row r="14" spans="1:9">
      <c r="A14" s="47"/>
      <c r="B14" s="47"/>
      <c r="C14" s="54"/>
      <c r="D14" s="55"/>
      <c r="E14" s="55"/>
      <c r="F14" s="20"/>
      <c r="G14" s="26"/>
    </row>
    <row r="15" spans="1:9" ht="15.75" thickBot="1">
      <c r="A15" s="47"/>
      <c r="B15" s="47"/>
      <c r="C15" s="29"/>
      <c r="D15" s="30"/>
      <c r="E15" s="31"/>
      <c r="F15" s="31"/>
      <c r="G15" s="28"/>
    </row>
    <row r="16" spans="1:9" ht="15.75" thickTop="1">
      <c r="A16" s="47"/>
      <c r="B16" s="47"/>
      <c r="C16" s="46"/>
      <c r="D16" s="46"/>
      <c r="E16" s="46"/>
      <c r="F16" s="46"/>
      <c r="G16" s="46"/>
    </row>
    <row r="17" spans="1:7" ht="15.75" thickBot="1">
      <c r="A17" s="47"/>
      <c r="B17" s="47"/>
    </row>
    <row r="18" spans="1:7" ht="15.75" thickTop="1">
      <c r="A18" s="47"/>
      <c r="B18" s="47"/>
      <c r="C18" s="33"/>
      <c r="D18" s="34"/>
      <c r="E18" s="34"/>
      <c r="F18" s="35"/>
      <c r="G18" s="36"/>
    </row>
    <row r="19" spans="1:7">
      <c r="A19" s="47"/>
      <c r="B19" s="47"/>
      <c r="C19" s="37"/>
      <c r="D19" s="44"/>
      <c r="E19" s="44"/>
      <c r="F19" s="18"/>
      <c r="G19" s="38"/>
    </row>
    <row r="20" spans="1:7">
      <c r="A20" s="47"/>
      <c r="B20" s="47"/>
      <c r="C20" s="71" t="s">
        <v>8</v>
      </c>
      <c r="D20" s="69"/>
      <c r="E20" s="72"/>
      <c r="F20" s="32" t="str">
        <f>IF(F8="","",F8/2)</f>
        <v/>
      </c>
      <c r="G20" s="38"/>
    </row>
    <row r="21" spans="1:7">
      <c r="A21" s="47"/>
      <c r="B21" s="47"/>
      <c r="C21" s="37"/>
      <c r="D21" s="44"/>
      <c r="E21" s="44"/>
      <c r="F21" s="18"/>
      <c r="G21" s="38"/>
    </row>
    <row r="22" spans="1:7" ht="15.75" thickBot="1">
      <c r="A22" s="47"/>
      <c r="B22" s="47"/>
      <c r="C22" s="39"/>
      <c r="D22" s="40"/>
      <c r="E22" s="40"/>
      <c r="F22" s="41"/>
      <c r="G22" s="42"/>
    </row>
    <row r="23" spans="1:7" ht="15.75" thickTop="1">
      <c r="A23" s="47"/>
      <c r="B23" s="47"/>
      <c r="C23" s="46"/>
      <c r="D23" s="46"/>
      <c r="E23" s="46"/>
    </row>
    <row r="24" spans="1:7">
      <c r="A24" s="47"/>
      <c r="B24" s="47"/>
      <c r="C24" s="45"/>
      <c r="D24" s="45"/>
      <c r="E24" s="45"/>
    </row>
    <row r="25" spans="1:7">
      <c r="A25" s="47"/>
      <c r="B25" s="47"/>
      <c r="C25" s="46"/>
      <c r="D25" s="46"/>
      <c r="E25" s="46"/>
    </row>
    <row r="26" spans="1:7">
      <c r="A26" s="47"/>
      <c r="B26" s="62" t="s">
        <v>13</v>
      </c>
    </row>
    <row r="27" spans="1:7">
      <c r="A27" s="47"/>
      <c r="B27" s="62" t="s">
        <v>15</v>
      </c>
      <c r="C27" s="62"/>
      <c r="D27" s="62"/>
      <c r="E27" s="62"/>
    </row>
    <row r="28" spans="1:7">
      <c r="B28" s="62" t="s">
        <v>14</v>
      </c>
      <c r="C28" s="62"/>
      <c r="D28" s="62"/>
      <c r="E28" s="62"/>
    </row>
  </sheetData>
  <sheetProtection password="D962" sheet="1" objects="1" scenarios="1"/>
  <protectedRanges>
    <protectedRange sqref="F4" name="Intervallo1_2"/>
    <protectedRange sqref="F5" name="Intervallo1_4"/>
    <protectedRange sqref="F6" name="Intervallo1_1_2"/>
  </protectedRanges>
  <mergeCells count="7">
    <mergeCell ref="C13:E13"/>
    <mergeCell ref="C20:E20"/>
    <mergeCell ref="A3:E3"/>
    <mergeCell ref="A4:E4"/>
    <mergeCell ref="A5:E5"/>
    <mergeCell ref="B6:E6"/>
    <mergeCell ref="B8:E8"/>
  </mergeCells>
  <conditionalFormatting sqref="C16:E16 G16">
    <cfRule type="notContainsBlanks" dxfId="15" priority="14">
      <formula>LEN(TRIM(C16))&gt;0</formula>
    </cfRule>
  </conditionalFormatting>
  <conditionalFormatting sqref="F5">
    <cfRule type="containsBlanks" dxfId="14" priority="6">
      <formula>LEN(TRIM(F5))=0</formula>
    </cfRule>
    <cfRule type="notContainsBlanks" dxfId="13" priority="6">
      <formula>LEN(TRIM(F5))&gt;0</formula>
    </cfRule>
  </conditionalFormatting>
  <conditionalFormatting sqref="F4">
    <cfRule type="containsBlanks" dxfId="12" priority="4">
      <formula>LEN(TRIM(F4))=0</formula>
    </cfRule>
    <cfRule type="notContainsBlanks" dxfId="11" priority="4">
      <formula>LEN(TRIM(F4))&gt;0</formula>
    </cfRule>
  </conditionalFormatting>
  <conditionalFormatting sqref="F6">
    <cfRule type="containsBlanks" dxfId="10" priority="2">
      <formula>LEN(TRIM(F6))=0</formula>
    </cfRule>
    <cfRule type="notContainsBlanks" dxfId="9" priority="3">
      <formula>LEN(TRIM(F6))&gt;0</formula>
    </cfRule>
  </conditionalFormatting>
  <conditionalFormatting sqref="F16">
    <cfRule type="notContainsBlanks" dxfId="8" priority="1">
      <formula>LEN(TRIM(F16))&gt;0</formula>
    </cfRule>
  </conditionalFormatting>
  <dataValidations count="2">
    <dataValidation type="list" allowBlank="1" showInputMessage="1" showErrorMessage="1" errorTitle="Attenzione!" error="Selezionare Sì o No" sqref="F5">
      <formula1>"Sì,No"</formula1>
    </dataValidation>
    <dataValidation type="decimal" operator="greaterThanOrEqual" showInputMessage="1" showErrorMessage="1" errorTitle="Attenzione!" error="Inserire un valore numerico maggiore o uguale a 0" sqref="F4 F6">
      <formula1>0</formula1>
    </dataValidation>
  </dataValidations>
  <hyperlinks>
    <hyperlink ref="F1" location="Indice!A1" display="Torna all'Indice"/>
  </hyperlinks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showGridLines="0" workbookViewId="0">
      <selection activeCell="I9" sqref="I9"/>
    </sheetView>
  </sheetViews>
  <sheetFormatPr defaultRowHeight="15"/>
  <cols>
    <col min="1" max="1" width="6.85546875" style="11" customWidth="1"/>
    <col min="2" max="2" width="10.5703125" style="11" customWidth="1"/>
    <col min="3" max="4" width="12.7109375" style="11" customWidth="1"/>
    <col min="5" max="5" width="24.7109375" style="11" customWidth="1"/>
    <col min="6" max="6" width="16.7109375" style="11" customWidth="1"/>
    <col min="7" max="7" width="11.7109375" style="11" customWidth="1"/>
    <col min="8" max="8" width="9.140625" style="11"/>
    <col min="9" max="9" width="9.7109375" style="11" bestFit="1" customWidth="1"/>
    <col min="10" max="16384" width="9.140625" style="11"/>
  </cols>
  <sheetData>
    <row r="1" spans="1:11" ht="22.5" customHeight="1">
      <c r="A1" s="52" t="s">
        <v>3</v>
      </c>
      <c r="F1" s="12" t="s">
        <v>6</v>
      </c>
    </row>
    <row r="2" spans="1:11" ht="15" customHeight="1">
      <c r="A2" s="10"/>
    </row>
    <row r="3" spans="1:11">
      <c r="A3" s="66" t="s">
        <v>11</v>
      </c>
      <c r="B3" s="66"/>
      <c r="C3" s="66"/>
      <c r="D3" s="66"/>
      <c r="E3" s="67"/>
    </row>
    <row r="4" spans="1:11">
      <c r="A4" s="69" t="s">
        <v>10</v>
      </c>
      <c r="B4" s="67"/>
      <c r="C4" s="67"/>
      <c r="D4" s="67"/>
      <c r="E4" s="76"/>
      <c r="F4" s="48"/>
    </row>
    <row r="5" spans="1:11">
      <c r="A5" s="69" t="s">
        <v>5</v>
      </c>
      <c r="B5" s="69"/>
      <c r="C5" s="73"/>
      <c r="D5" s="69"/>
      <c r="E5" s="75"/>
      <c r="F5" s="13"/>
    </row>
    <row r="6" spans="1:11">
      <c r="B6" s="69" t="s">
        <v>1</v>
      </c>
      <c r="C6" s="69"/>
      <c r="D6" s="69"/>
      <c r="E6" s="73"/>
      <c r="F6" s="51"/>
      <c r="J6" s="61"/>
    </row>
    <row r="7" spans="1:11">
      <c r="B7" s="43"/>
      <c r="C7" s="43"/>
      <c r="D7" s="43"/>
      <c r="E7" s="43"/>
      <c r="F7" s="22"/>
    </row>
    <row r="8" spans="1:11">
      <c r="B8" s="74" t="s">
        <v>16</v>
      </c>
      <c r="C8" s="74"/>
      <c r="D8" s="74"/>
      <c r="E8" s="74"/>
      <c r="F8" s="21" t="str">
        <f>IF(F5="","",IF(F5="No",1606.5,IF(F6="","",IF(F5&lt;&gt;"Sì",1606.5,IF(F4&lt;25,1606.5,IF(F5&lt;&gt;"Sì",1606.5,G8))))))</f>
        <v/>
      </c>
      <c r="G8" s="60" t="str">
        <f>IF(F6&gt;30000,1606.5,IF(F6&gt;28000,IF(((F6-13000)*6.3%+((F6-13000)*6.3%)/2)&gt;1606.5,1606.5,((F6-13000)*6.3%+((F6-13000)*6.3%)/2)),H8))</f>
        <v/>
      </c>
      <c r="H8" s="60" t="str">
        <f>IF(F6&gt;26000,((F6-13000)*5.25%+((F6-13000)*5.25%)/2),IF(F6&gt;24000,((F6-13000)*3.5%+((F6-13000)*3.5%)/2),I8))</f>
        <v/>
      </c>
      <c r="I8" s="60" t="str">
        <f>IF(F6&gt;22000,IF(((F6-13000)*1.4%+((F6-13000)*1.4%)/2)&lt;200,200,((F6-13000)*1.4%+((F6-13000)*1.4%)/2)),IF(F6="","",200))</f>
        <v/>
      </c>
      <c r="J8" s="61"/>
      <c r="K8" s="57"/>
    </row>
    <row r="10" spans="1:11" ht="15.75" thickBot="1"/>
    <row r="11" spans="1:11" ht="15.75" thickTop="1">
      <c r="C11" s="23"/>
      <c r="D11" s="24"/>
      <c r="E11" s="24"/>
      <c r="F11" s="24"/>
      <c r="G11" s="25"/>
    </row>
    <row r="12" spans="1:11">
      <c r="A12" s="47"/>
      <c r="B12" s="47"/>
      <c r="C12" s="27"/>
      <c r="D12" s="44"/>
      <c r="E12" s="44"/>
      <c r="F12" s="18"/>
      <c r="G12" s="26"/>
    </row>
    <row r="13" spans="1:11">
      <c r="A13" s="47"/>
      <c r="B13" s="47"/>
      <c r="C13" s="68" t="s">
        <v>7</v>
      </c>
      <c r="D13" s="69"/>
      <c r="E13" s="70"/>
      <c r="F13" s="32" t="str">
        <f>IF(F8="","",F8/2)</f>
        <v/>
      </c>
      <c r="G13" s="26"/>
    </row>
    <row r="14" spans="1:11">
      <c r="A14" s="47"/>
      <c r="B14" s="47"/>
      <c r="C14" s="54"/>
      <c r="D14" s="55"/>
      <c r="E14" s="56"/>
      <c r="F14" s="20"/>
      <c r="G14" s="26"/>
    </row>
    <row r="15" spans="1:11" ht="15.75" thickBot="1">
      <c r="A15" s="47"/>
      <c r="B15" s="47"/>
      <c r="C15" s="29"/>
      <c r="D15" s="30"/>
      <c r="E15" s="31"/>
      <c r="F15" s="31"/>
      <c r="G15" s="28"/>
    </row>
    <row r="16" spans="1:11" ht="15.75" thickTop="1">
      <c r="A16" s="47"/>
      <c r="B16" s="47"/>
      <c r="C16" s="46"/>
      <c r="D16" s="46"/>
      <c r="E16" s="46"/>
      <c r="F16" s="46"/>
      <c r="G16" s="46"/>
    </row>
    <row r="17" spans="1:7" ht="15.75" thickBot="1">
      <c r="A17" s="47"/>
      <c r="B17" s="47"/>
    </row>
    <row r="18" spans="1:7" ht="15.75" thickTop="1">
      <c r="A18" s="47"/>
      <c r="B18" s="47"/>
      <c r="C18" s="33"/>
      <c r="D18" s="34"/>
      <c r="E18" s="34"/>
      <c r="F18" s="35"/>
      <c r="G18" s="36"/>
    </row>
    <row r="19" spans="1:7">
      <c r="A19" s="47"/>
      <c r="B19" s="47"/>
      <c r="C19" s="37"/>
      <c r="D19" s="44"/>
      <c r="E19" s="44"/>
      <c r="F19" s="18"/>
      <c r="G19" s="38"/>
    </row>
    <row r="20" spans="1:7">
      <c r="A20" s="47"/>
      <c r="B20" s="47"/>
      <c r="C20" s="71" t="s">
        <v>8</v>
      </c>
      <c r="D20" s="69"/>
      <c r="E20" s="72"/>
      <c r="F20" s="32" t="str">
        <f>IF(F8="","",F8/2)</f>
        <v/>
      </c>
      <c r="G20" s="38"/>
    </row>
    <row r="21" spans="1:7">
      <c r="A21" s="47"/>
      <c r="B21" s="47"/>
      <c r="C21" s="37"/>
      <c r="D21" s="44"/>
      <c r="E21" s="44"/>
      <c r="F21" s="18"/>
      <c r="G21" s="38"/>
    </row>
    <row r="22" spans="1:7" ht="15.75" thickBot="1">
      <c r="A22" s="47"/>
      <c r="B22" s="47"/>
      <c r="C22" s="39"/>
      <c r="D22" s="40"/>
      <c r="E22" s="40"/>
      <c r="F22" s="41"/>
      <c r="G22" s="42"/>
    </row>
    <row r="23" spans="1:7" ht="15.75" thickTop="1">
      <c r="A23" s="47"/>
      <c r="B23" s="47"/>
      <c r="C23" s="46"/>
      <c r="D23" s="46"/>
      <c r="E23" s="46"/>
    </row>
    <row r="26" spans="1:7">
      <c r="B26" s="62" t="s">
        <v>13</v>
      </c>
    </row>
    <row r="27" spans="1:7">
      <c r="B27" s="62" t="s">
        <v>15</v>
      </c>
      <c r="C27" s="62"/>
      <c r="D27" s="62"/>
      <c r="E27" s="62"/>
    </row>
    <row r="28" spans="1:7">
      <c r="B28" s="62" t="s">
        <v>14</v>
      </c>
      <c r="C28" s="62"/>
      <c r="D28" s="62"/>
      <c r="E28" s="62"/>
    </row>
  </sheetData>
  <sheetProtection password="D962" sheet="1" objects="1" scenarios="1"/>
  <protectedRanges>
    <protectedRange sqref="F6" name="Intervallo1_1"/>
    <protectedRange sqref="F5" name="Intervallo1_4"/>
    <protectedRange sqref="F4" name="Intervallo1_2_1"/>
  </protectedRanges>
  <mergeCells count="7">
    <mergeCell ref="C13:E13"/>
    <mergeCell ref="C20:E20"/>
    <mergeCell ref="A3:E3"/>
    <mergeCell ref="A4:E4"/>
    <mergeCell ref="A5:E5"/>
    <mergeCell ref="B6:E6"/>
    <mergeCell ref="B8:E8"/>
  </mergeCells>
  <conditionalFormatting sqref="F6">
    <cfRule type="notContainsBlanks" dxfId="7" priority="43">
      <formula>LEN(TRIM(F6))&gt;0</formula>
    </cfRule>
    <cfRule type="containsBlanks" dxfId="6" priority="43">
      <formula>LEN(TRIM(F6))=0</formula>
    </cfRule>
  </conditionalFormatting>
  <conditionalFormatting sqref="C16:E16 G16">
    <cfRule type="notContainsBlanks" dxfId="5" priority="42">
      <formula>LEN(TRIM(C16))&gt;0</formula>
    </cfRule>
  </conditionalFormatting>
  <conditionalFormatting sqref="F16">
    <cfRule type="notContainsBlanks" dxfId="4" priority="23">
      <formula>LEN(TRIM(F16))&gt;0</formula>
    </cfRule>
  </conditionalFormatting>
  <conditionalFormatting sqref="F5">
    <cfRule type="notContainsBlanks" dxfId="3" priority="44">
      <formula>LEN(TRIM(F5))&gt;0</formula>
    </cfRule>
    <cfRule type="containsBlanks" dxfId="2" priority="45">
      <formula>LEN(TRIM(F5))=0</formula>
    </cfRule>
  </conditionalFormatting>
  <conditionalFormatting sqref="F4">
    <cfRule type="containsBlanks" dxfId="1" priority="46">
      <formula>LEN(TRIM(F4))=0</formula>
    </cfRule>
    <cfRule type="notContainsBlanks" dxfId="0" priority="46">
      <formula>LEN(TRIM(F4))&gt;0</formula>
    </cfRule>
  </conditionalFormatting>
  <dataValidations count="2">
    <dataValidation type="decimal" operator="greaterThanOrEqual" showInputMessage="1" showErrorMessage="1" errorTitle="Attenzione!" error="Inserire un valore numerico maggiore o uguale a 0" sqref="F6 F4">
      <formula1>0</formula1>
    </dataValidation>
    <dataValidation type="list" allowBlank="1" showInputMessage="1" showErrorMessage="1" errorTitle="Attenzione!" error="Selezionare Sì o No" sqref="F5">
      <formula1>"Sì,No"</formula1>
    </dataValidation>
  </dataValidations>
  <hyperlinks>
    <hyperlink ref="F1" location="Indice!A1" display="Torna all'Indice"/>
  </hyperlinks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Indice</vt:lpstr>
      <vt:lpstr>I anno</vt:lpstr>
      <vt:lpstr>II anno</vt:lpstr>
      <vt:lpstr>III anno (trienni) - I F.C.</vt:lpstr>
      <vt:lpstr>Dal II anno f. c.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Luisi</cp:lastModifiedBy>
  <cp:lastPrinted>2021-10-01T11:21:46Z</cp:lastPrinted>
  <dcterms:created xsi:type="dcterms:W3CDTF">2019-06-01T06:54:10Z</dcterms:created>
  <dcterms:modified xsi:type="dcterms:W3CDTF">2021-10-01T11:39:47Z</dcterms:modified>
</cp:coreProperties>
</file>